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4 Wasserwerk\Wasserwerk 15 Zwischenabrechnung\"/>
    </mc:Choice>
  </mc:AlternateContent>
  <bookViews>
    <workbookView xWindow="0" yWindow="0" windowWidth="28800" windowHeight="12300"/>
  </bookViews>
  <sheets>
    <sheet name="Wasser" sheetId="15" r:id="rId1"/>
    <sheet name="Strom" sheetId="14" state="hidden" r:id="rId2"/>
  </sheets>
  <definedNames>
    <definedName name="_xlnm.Print_Area" localSheetId="1">Strom!$A$1:$I$37</definedName>
  </definedNames>
  <calcPr calcId="162913"/>
</workbook>
</file>

<file path=xl/calcChain.xml><?xml version="1.0" encoding="utf-8"?>
<calcChain xmlns="http://schemas.openxmlformats.org/spreadsheetml/2006/main">
  <c r="H50" i="15" l="1"/>
  <c r="K16" i="15" l="1"/>
  <c r="A15" i="15" s="1"/>
  <c r="C68" i="15" l="1"/>
  <c r="F46" i="15"/>
  <c r="J46" i="15"/>
  <c r="F56" i="15" s="1"/>
  <c r="J26" i="15"/>
  <c r="H23" i="14"/>
  <c r="D24" i="15"/>
  <c r="J24" i="15" s="1"/>
  <c r="A40" i="15"/>
  <c r="D40" i="15" s="1"/>
  <c r="C21" i="14"/>
  <c r="H21" i="14"/>
  <c r="H25" i="14"/>
  <c r="H27" i="14"/>
  <c r="H29" i="14"/>
  <c r="J29" i="15" l="1"/>
  <c r="J31" i="15" s="1"/>
  <c r="J34" i="15" s="1"/>
  <c r="F52" i="15" s="1"/>
  <c r="F40" i="15"/>
  <c r="J40" i="15" s="1"/>
  <c r="F54" i="15" s="1"/>
  <c r="F59" i="15" l="1"/>
</calcChain>
</file>

<file path=xl/sharedStrings.xml><?xml version="1.0" encoding="utf-8"?>
<sst xmlns="http://schemas.openxmlformats.org/spreadsheetml/2006/main" count="92" uniqueCount="55">
  <si>
    <t>Zählerstand "Neu":</t>
  </si>
  <si>
    <t>Zählerstand "Alt":</t>
  </si>
  <si>
    <t>Verbrauch:</t>
  </si>
  <si>
    <t>Weilerbach, den</t>
  </si>
  <si>
    <t xml:space="preserve">              </t>
  </si>
  <si>
    <t>€</t>
  </si>
  <si>
    <t xml:space="preserve">    _ _ _ _ _ _ _ _ _ _ _ </t>
  </si>
  <si>
    <t>Monate:</t>
  </si>
  <si>
    <t xml:space="preserve">ZWISCHENABRECHNUNG  -STROM- </t>
  </si>
  <si>
    <t xml:space="preserve"> Herr Max Mustermann; Hauptstraße 1, 67685 Weilerbach</t>
  </si>
  <si>
    <t>M. Ruelius</t>
  </si>
  <si>
    <t>Zählernummer:</t>
  </si>
  <si>
    <t xml:space="preserve">vom: </t>
  </si>
  <si>
    <t xml:space="preserve">WASSER : </t>
  </si>
  <si>
    <t xml:space="preserve">KANAL : </t>
  </si>
  <si>
    <t xml:space="preserve">Bezogene Wassermenge abzüglich 10 % </t>
  </si>
  <si>
    <t xml:space="preserve">OBERFLÄCHENWASSERBEITRAG : </t>
  </si>
  <si>
    <t xml:space="preserve">  WASSER </t>
  </si>
  <si>
    <t xml:space="preserve">  OBERFLÄCHENWASSERBEITRAG</t>
  </si>
  <si>
    <t xml:space="preserve">Weilerbach, den </t>
  </si>
  <si>
    <t xml:space="preserve"> </t>
  </si>
  <si>
    <t>m³ ./.</t>
  </si>
  <si>
    <t>m³</t>
  </si>
  <si>
    <t>m³ =</t>
  </si>
  <si>
    <t xml:space="preserve"> = </t>
  </si>
  <si>
    <t xml:space="preserve">bis: </t>
  </si>
  <si>
    <t xml:space="preserve"> =</t>
  </si>
  <si>
    <t>anteilig</t>
  </si>
  <si>
    <t>ZWISCHENABRECHNUNG - WASSER / KANAL / OBERFLÄCHENWASSER -</t>
  </si>
  <si>
    <t>Verbandsgemeindewerke</t>
  </si>
  <si>
    <t>Weilerbach</t>
  </si>
  <si>
    <r>
      <t xml:space="preserve">   </t>
    </r>
    <r>
      <rPr>
        <b/>
        <u/>
        <sz val="11"/>
        <rFont val="Arial"/>
        <family val="2"/>
      </rPr>
      <t xml:space="preserve">ZUSAMMENSTELLUNG : </t>
    </r>
  </si>
  <si>
    <t>für:</t>
  </si>
  <si>
    <t>für :</t>
  </si>
  <si>
    <t>Kundennummer:</t>
  </si>
  <si>
    <t xml:space="preserve">Kundennummer: </t>
  </si>
  <si>
    <t>Anzahl der Wohnungen:</t>
  </si>
  <si>
    <t xml:space="preserve">Zählerstand "Alt": </t>
  </si>
  <si>
    <t>kWh</t>
  </si>
  <si>
    <t>Grundpreis (Jahr):</t>
  </si>
  <si>
    <t>=</t>
  </si>
  <si>
    <r>
      <t>zuzüglich 19 %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Mehrwertsteuer:</t>
    </r>
  </si>
  <si>
    <t>zuzüglich 7 % Mehrwertsteuer:</t>
  </si>
  <si>
    <t>(Schmutzwassergebühr)</t>
  </si>
  <si>
    <t>m³  x</t>
  </si>
  <si>
    <t xml:space="preserve">Grundstücksfläche x Abflußbeiwert </t>
  </si>
  <si>
    <t>m²  x</t>
  </si>
  <si>
    <t>ct   =</t>
  </si>
  <si>
    <t xml:space="preserve">  KANAL / SCHMUTZWASSERGEBÜHR</t>
  </si>
  <si>
    <t>Gesamt:</t>
  </si>
  <si>
    <t>Eventuell gezahlte Abschläge sind vom Rechnungsbetrag abzusetzen!</t>
  </si>
  <si>
    <t>Hinweis:</t>
  </si>
  <si>
    <t>Im Auftrag</t>
  </si>
  <si>
    <t xml:space="preserve">kWh       x </t>
  </si>
  <si>
    <t>Vorname Nachname; Musterstraße 1, 67685 Weilerbach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</si>
</sst>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d/\ mmmm\ yyyy"/>
    <numFmt numFmtId="167" formatCode="#,##0.00\ [$€-1];[Red]\-#,##0.00\ [$€-1]"/>
    <numFmt numFmtId="168" formatCode="#,##0.00\ &quot;€&quot;"/>
  </numFmts>
  <fonts count="9" x14ac:knownFonts="1">
    <font>
      <sz val="10"/>
      <name val="Arial"/>
    </font>
    <font>
      <sz val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3" fillId="0" borderId="0" xfId="0" applyFont="1" applyBorder="1"/>
    <xf numFmtId="0" fontId="3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1" xfId="0" applyNumberFormat="1" applyFont="1" applyBorder="1"/>
    <xf numFmtId="4" fontId="4" fillId="0" borderId="0" xfId="0" applyNumberFormat="1" applyFont="1"/>
    <xf numFmtId="0" fontId="4" fillId="0" borderId="0" xfId="0" applyFont="1" applyAlignment="1">
      <alignment horizontal="left"/>
    </xf>
    <xf numFmtId="4" fontId="4" fillId="0" borderId="0" xfId="0" applyNumberFormat="1" applyFont="1" applyBorder="1"/>
    <xf numFmtId="0" fontId="5" fillId="0" borderId="0" xfId="0" applyFont="1" applyAlignment="1">
      <alignment horizontal="center"/>
    </xf>
    <xf numFmtId="4" fontId="4" fillId="0" borderId="2" xfId="0" applyNumberFormat="1" applyFont="1" applyBorder="1"/>
    <xf numFmtId="4" fontId="3" fillId="0" borderId="3" xfId="0" applyNumberFormat="1" applyFont="1" applyBorder="1"/>
    <xf numFmtId="0" fontId="3" fillId="0" borderId="3" xfId="0" applyFont="1" applyBorder="1"/>
    <xf numFmtId="0" fontId="4" fillId="0" borderId="0" xfId="0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3" fillId="0" borderId="0" xfId="0" applyFont="1"/>
    <xf numFmtId="166" fontId="4" fillId="0" borderId="0" xfId="0" applyNumberFormat="1" applyFont="1" applyAlignment="1">
      <alignment horizontal="left"/>
    </xf>
    <xf numFmtId="0" fontId="3" fillId="0" borderId="1" xfId="0" applyFont="1" applyBorder="1"/>
    <xf numFmtId="0" fontId="4" fillId="0" borderId="0" xfId="0" applyFont="1" applyAlignment="1"/>
    <xf numFmtId="0" fontId="6" fillId="0" borderId="0" xfId="0" applyFont="1"/>
    <xf numFmtId="0" fontId="7" fillId="0" borderId="0" xfId="0" applyFont="1"/>
    <xf numFmtId="4" fontId="3" fillId="0" borderId="1" xfId="0" applyNumberFormat="1" applyFont="1" applyBorder="1"/>
    <xf numFmtId="4" fontId="3" fillId="0" borderId="0" xfId="0" applyNumberFormat="1" applyFont="1"/>
    <xf numFmtId="2" fontId="3" fillId="0" borderId="0" xfId="0" applyNumberFormat="1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7" fillId="0" borderId="0" xfId="0" applyFont="1" applyBorder="1"/>
    <xf numFmtId="0" fontId="4" fillId="0" borderId="8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/>
    <xf numFmtId="166" fontId="4" fillId="0" borderId="0" xfId="0" applyNumberFormat="1" applyFont="1" applyFill="1" applyAlignment="1"/>
    <xf numFmtId="2" fontId="3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7" fontId="3" fillId="2" borderId="1" xfId="0" applyNumberFormat="1" applyFont="1" applyFill="1" applyBorder="1" applyAlignment="1" applyProtection="1">
      <alignment horizontal="center"/>
      <protection locked="0"/>
    </xf>
    <xf numFmtId="168" fontId="3" fillId="2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/>
    <xf numFmtId="0" fontId="8" fillId="0" borderId="0" xfId="0" applyFont="1" applyAlignment="1">
      <alignment horizontal="center"/>
    </xf>
    <xf numFmtId="14" fontId="0" fillId="0" borderId="0" xfId="0" applyNumberFormat="1"/>
    <xf numFmtId="0" fontId="4" fillId="0" borderId="0" xfId="0" applyFont="1" applyFill="1" applyBorder="1" applyAlignment="1">
      <alignment horizontal="right"/>
    </xf>
    <xf numFmtId="0" fontId="3" fillId="3" borderId="3" xfId="0" applyFont="1" applyFill="1" applyBorder="1"/>
    <xf numFmtId="0" fontId="3" fillId="3" borderId="0" xfId="0" applyFont="1" applyFill="1"/>
    <xf numFmtId="0" fontId="3" fillId="3" borderId="1" xfId="0" applyFont="1" applyFill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3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4" fontId="4" fillId="3" borderId="0" xfId="0" applyNumberFormat="1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4" fontId="3" fillId="3" borderId="3" xfId="0" applyNumberFormat="1" applyFont="1" applyFill="1" applyBorder="1" applyAlignment="1">
      <alignment horizontal="right"/>
    </xf>
    <xf numFmtId="4" fontId="4" fillId="3" borderId="3" xfId="0" applyNumberFormat="1" applyFont="1" applyFill="1" applyBorder="1" applyAlignment="1">
      <alignment horizontal="right"/>
    </xf>
    <xf numFmtId="0" fontId="4" fillId="4" borderId="0" xfId="0" applyFont="1" applyFill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Standard" xfId="0" builtinId="0"/>
    <cellStyle name="Währung" xfId="1" builtinId="4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zoomScale="120" zoomScaleNormal="120" workbookViewId="0">
      <selection activeCell="C68" sqref="C68:D68"/>
    </sheetView>
  </sheetViews>
  <sheetFormatPr baseColWidth="10" defaultRowHeight="12.75" x14ac:dyDescent="0.2"/>
  <cols>
    <col min="1" max="1" width="5.7109375" customWidth="1"/>
    <col min="2" max="2" width="15.7109375" customWidth="1"/>
    <col min="3" max="3" width="5.7109375" customWidth="1"/>
    <col min="4" max="4" width="10.7109375" customWidth="1"/>
    <col min="5" max="5" width="5.7109375" customWidth="1"/>
    <col min="6" max="6" width="10.7109375" customWidth="1"/>
    <col min="7" max="7" width="5.7109375" customWidth="1"/>
    <col min="8" max="8" width="10.7109375" customWidth="1"/>
    <col min="9" max="9" width="1.7109375" customWidth="1"/>
    <col min="10" max="10" width="16.7109375" customWidth="1"/>
    <col min="11" max="11" width="5.7109375" customWidth="1"/>
    <col min="12" max="12" width="10.7109375" customWidth="1"/>
  </cols>
  <sheetData>
    <row r="1" spans="1:12" ht="14.25" x14ac:dyDescent="0.2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1"/>
    </row>
    <row r="2" spans="1:12" ht="14.25" x14ac:dyDescent="0.2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1"/>
    </row>
    <row r="3" spans="1:12" ht="14.25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1"/>
    </row>
    <row r="4" spans="1:12" ht="15" x14ac:dyDescent="0.25">
      <c r="A4" s="73" t="s">
        <v>28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"/>
    </row>
    <row r="5" spans="1:12" ht="15" x14ac:dyDescent="0.25">
      <c r="A5" s="74">
        <v>2024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"/>
    </row>
    <row r="6" spans="1:12" ht="14.25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1"/>
    </row>
    <row r="7" spans="1:12" ht="14.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x14ac:dyDescent="0.2">
      <c r="A8" s="48" t="s">
        <v>32</v>
      </c>
      <c r="B8" s="75" t="s">
        <v>54</v>
      </c>
      <c r="C8" s="75"/>
      <c r="D8" s="75"/>
      <c r="E8" s="75"/>
      <c r="F8" s="75"/>
      <c r="G8" s="75"/>
      <c r="H8" s="75"/>
      <c r="I8" s="75"/>
      <c r="J8" s="75"/>
      <c r="K8" s="3"/>
      <c r="L8" s="3"/>
    </row>
    <row r="9" spans="1:12" ht="14.2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3"/>
      <c r="L9" s="3"/>
    </row>
    <row r="10" spans="1:12" ht="14.25" customHeight="1" x14ac:dyDescent="0.25">
      <c r="A10" s="76" t="s">
        <v>35</v>
      </c>
      <c r="B10" s="76"/>
      <c r="C10" s="3" t="s">
        <v>20</v>
      </c>
      <c r="D10" s="52">
        <v>99999</v>
      </c>
      <c r="E10" s="3"/>
      <c r="F10" s="3"/>
      <c r="G10" s="3"/>
      <c r="H10" s="7" t="s">
        <v>20</v>
      </c>
      <c r="I10" s="3"/>
      <c r="J10" s="3"/>
      <c r="K10" s="3"/>
      <c r="L10" s="3"/>
    </row>
    <row r="11" spans="1:12" ht="14.2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3"/>
      <c r="L11" s="3"/>
    </row>
    <row r="12" spans="1:12" ht="14.25" x14ac:dyDescent="0.2">
      <c r="A12" s="76" t="s">
        <v>12</v>
      </c>
      <c r="B12" s="76"/>
      <c r="C12" s="77">
        <v>45292</v>
      </c>
      <c r="D12" s="77"/>
      <c r="E12" s="77"/>
      <c r="F12" s="48" t="s">
        <v>25</v>
      </c>
      <c r="G12" s="77">
        <v>45657</v>
      </c>
      <c r="H12" s="75"/>
      <c r="I12" s="75"/>
      <c r="J12" s="75"/>
      <c r="K12" s="3"/>
      <c r="L12" s="3"/>
    </row>
    <row r="13" spans="1:12" ht="14.25" x14ac:dyDescent="0.2">
      <c r="A13" s="1"/>
      <c r="B13" s="1"/>
      <c r="C13" s="3"/>
      <c r="D13" s="3"/>
      <c r="E13" s="3"/>
      <c r="F13" s="1"/>
      <c r="G13" s="3"/>
      <c r="H13" s="3"/>
      <c r="I13" s="3"/>
      <c r="J13" s="3"/>
      <c r="K13" s="3"/>
      <c r="L13" s="3"/>
    </row>
    <row r="14" spans="1:12" ht="14.25" customHeight="1" x14ac:dyDescent="0.2">
      <c r="A14" s="1"/>
      <c r="B14" s="1"/>
      <c r="C14" s="1"/>
      <c r="D14" s="76" t="s">
        <v>36</v>
      </c>
      <c r="E14" s="76"/>
      <c r="F14" s="76"/>
      <c r="G14" s="76"/>
      <c r="H14" s="53">
        <v>1</v>
      </c>
      <c r="I14" s="3"/>
      <c r="J14" s="48" t="s">
        <v>7</v>
      </c>
      <c r="K14" s="53">
        <v>12</v>
      </c>
      <c r="L14" s="1"/>
    </row>
    <row r="15" spans="1:12" ht="14.25" x14ac:dyDescent="0.2">
      <c r="A15" s="87" t="str">
        <f>IF(K14&lt;&gt;K16,"Achtung, die Datumsangaben weichen von der Anzahl der eingetragenen Monate ab.","")</f>
        <v/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1"/>
    </row>
    <row r="16" spans="1:12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62">
        <f>ROUND((G12-C12)/30.4,0)</f>
        <v>12</v>
      </c>
      <c r="L16" s="1"/>
    </row>
    <row r="17" spans="1:17" ht="14.25" customHeight="1" x14ac:dyDescent="0.25">
      <c r="A17" s="84" t="s">
        <v>13</v>
      </c>
      <c r="B17" s="84"/>
      <c r="C17" s="25"/>
      <c r="D17" s="1"/>
      <c r="E17" s="1"/>
      <c r="F17" s="1"/>
      <c r="G17" s="1"/>
      <c r="H17" s="1"/>
      <c r="I17" s="1"/>
      <c r="J17" s="1"/>
      <c r="L17" s="1"/>
    </row>
    <row r="18" spans="1:17" ht="14.25" x14ac:dyDescent="0.2">
      <c r="A18" s="1"/>
      <c r="B18" s="1"/>
      <c r="C18" s="1"/>
      <c r="D18" s="1"/>
      <c r="E18" s="1"/>
      <c r="F18" s="1"/>
      <c r="G18" s="3"/>
      <c r="H18" s="3"/>
      <c r="I18" s="3"/>
      <c r="J18" s="3"/>
      <c r="K18" s="1"/>
      <c r="L18" s="1"/>
    </row>
    <row r="19" spans="1:17" ht="14.25" customHeight="1" x14ac:dyDescent="0.25">
      <c r="A19" s="76" t="s">
        <v>0</v>
      </c>
      <c r="B19" s="76"/>
      <c r="C19" s="1"/>
      <c r="D19" s="53">
        <v>100</v>
      </c>
      <c r="E19" s="1" t="s">
        <v>22</v>
      </c>
      <c r="F19" s="1"/>
      <c r="G19" s="7"/>
      <c r="H19" s="3"/>
      <c r="I19" s="3"/>
      <c r="J19" s="3"/>
      <c r="K19" s="1"/>
      <c r="L19" s="1"/>
    </row>
    <row r="20" spans="1:17" ht="14.25" customHeight="1" x14ac:dyDescent="0.25">
      <c r="A20" s="1"/>
      <c r="B20" s="1"/>
      <c r="C20" s="1"/>
      <c r="D20" s="1" t="s">
        <v>20</v>
      </c>
      <c r="E20" s="1"/>
      <c r="F20" s="1"/>
      <c r="G20" s="7"/>
      <c r="H20" s="49"/>
      <c r="I20" s="3"/>
      <c r="J20" s="3"/>
      <c r="K20" s="1"/>
      <c r="L20" s="1"/>
    </row>
    <row r="21" spans="1:17" ht="14.25" x14ac:dyDescent="0.2">
      <c r="A21" s="76" t="s">
        <v>37</v>
      </c>
      <c r="B21" s="76"/>
      <c r="C21" s="1"/>
      <c r="D21" s="53">
        <v>10</v>
      </c>
      <c r="E21" s="1" t="s">
        <v>22</v>
      </c>
      <c r="F21" s="1"/>
      <c r="G21" s="3"/>
      <c r="H21" s="3"/>
      <c r="I21" s="3"/>
      <c r="J21" s="3"/>
      <c r="K21" s="1"/>
      <c r="L21" s="1"/>
    </row>
    <row r="22" spans="1:17" ht="14.25" x14ac:dyDescent="0.2">
      <c r="A22" s="1"/>
      <c r="B22" s="1"/>
      <c r="C22" s="1"/>
      <c r="D22" s="6"/>
      <c r="E22" s="6"/>
      <c r="F22" s="1"/>
      <c r="G22" s="1"/>
      <c r="H22" s="1"/>
      <c r="I22" s="1"/>
      <c r="J22" s="1"/>
      <c r="K22" s="1"/>
      <c r="L22" s="1"/>
      <c r="Q22" s="63"/>
    </row>
    <row r="23" spans="1:17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7" ht="14.25" customHeight="1" x14ac:dyDescent="0.25">
      <c r="A24" s="1"/>
      <c r="B24" s="48" t="s">
        <v>2</v>
      </c>
      <c r="C24" s="1"/>
      <c r="D24" s="56">
        <f>SUM(D19-D21)</f>
        <v>90</v>
      </c>
      <c r="E24" s="1" t="s">
        <v>44</v>
      </c>
      <c r="F24" s="54">
        <v>1.42</v>
      </c>
      <c r="G24" s="12"/>
      <c r="H24" s="1"/>
      <c r="I24" s="48" t="s">
        <v>40</v>
      </c>
      <c r="J24" s="57">
        <f>D24*F24</f>
        <v>127.8</v>
      </c>
      <c r="K24" s="66" t="s">
        <v>5</v>
      </c>
      <c r="L24" s="1"/>
    </row>
    <row r="25" spans="1:17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27"/>
      <c r="K25" s="20"/>
      <c r="L25" s="1"/>
    </row>
    <row r="26" spans="1:17" ht="14.25" customHeight="1" x14ac:dyDescent="0.25">
      <c r="A26" s="76" t="s">
        <v>39</v>
      </c>
      <c r="B26" s="76"/>
      <c r="C26" s="1"/>
      <c r="D26" s="55">
        <v>42</v>
      </c>
      <c r="E26" s="3"/>
      <c r="G26" s="1"/>
      <c r="H26" s="40" t="s">
        <v>27</v>
      </c>
      <c r="I26" s="48" t="s">
        <v>40</v>
      </c>
      <c r="J26" s="57">
        <f>SUM(D26/H14/12*K14)</f>
        <v>42</v>
      </c>
      <c r="K26" s="67" t="s">
        <v>5</v>
      </c>
      <c r="L26" s="1"/>
    </row>
    <row r="27" spans="1:17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26"/>
      <c r="K27" s="22"/>
      <c r="L27" s="1"/>
    </row>
    <row r="28" spans="1:17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27"/>
      <c r="K28" s="20"/>
      <c r="L28" s="1"/>
    </row>
    <row r="29" spans="1:17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57">
        <f>SUM(J24:J26)</f>
        <v>169.8</v>
      </c>
      <c r="K29" s="67" t="s">
        <v>5</v>
      </c>
      <c r="L29" s="1"/>
    </row>
    <row r="30" spans="1:17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27"/>
      <c r="K30" s="20"/>
      <c r="L30" s="1"/>
    </row>
    <row r="31" spans="1:17" ht="14.25" customHeight="1" x14ac:dyDescent="0.25">
      <c r="A31" s="1" t="s">
        <v>42</v>
      </c>
      <c r="B31" s="1"/>
      <c r="C31" s="1"/>
      <c r="D31" s="1"/>
      <c r="E31" s="1"/>
      <c r="F31" s="1"/>
      <c r="G31" s="1"/>
      <c r="H31" s="1"/>
      <c r="I31" s="1"/>
      <c r="J31" s="57">
        <f>J29*0.07</f>
        <v>11.886000000000003</v>
      </c>
      <c r="K31" s="66" t="s">
        <v>5</v>
      </c>
      <c r="L31" s="1"/>
    </row>
    <row r="32" spans="1:17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26"/>
      <c r="K32" s="22"/>
      <c r="L32" s="1"/>
    </row>
    <row r="33" spans="1:12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27"/>
      <c r="K33" s="20"/>
      <c r="L33" s="1"/>
    </row>
    <row r="34" spans="1:12" ht="14.25" customHeight="1" x14ac:dyDescent="0.25">
      <c r="A34" s="20"/>
      <c r="B34" s="1"/>
      <c r="C34" s="1"/>
      <c r="D34" s="1"/>
      <c r="E34" s="1"/>
      <c r="F34" s="1"/>
      <c r="G34" s="1"/>
      <c r="H34" s="1"/>
      <c r="I34" s="1"/>
      <c r="J34" s="57">
        <f>J29+J31</f>
        <v>181.68600000000001</v>
      </c>
      <c r="K34" s="67" t="s">
        <v>5</v>
      </c>
      <c r="L34" s="1"/>
    </row>
    <row r="35" spans="1:12" ht="14.25" customHeight="1" x14ac:dyDescent="0.25">
      <c r="A35" s="24" t="s">
        <v>14</v>
      </c>
      <c r="B35" s="25"/>
      <c r="C35" s="1"/>
      <c r="D35" s="1"/>
      <c r="E35" s="1"/>
      <c r="F35" s="1"/>
      <c r="G35" s="1"/>
      <c r="H35" s="1"/>
      <c r="I35" s="1"/>
      <c r="J35" s="20"/>
      <c r="K35" s="20"/>
      <c r="L35" s="1"/>
    </row>
    <row r="36" spans="1:12" ht="14.25" customHeight="1" x14ac:dyDescent="0.25">
      <c r="A36" s="39" t="s">
        <v>43</v>
      </c>
      <c r="B36" s="1"/>
      <c r="C36" s="1"/>
      <c r="D36" s="1"/>
      <c r="E36" s="1"/>
      <c r="F36" s="1"/>
      <c r="G36" s="1"/>
      <c r="H36" s="1"/>
      <c r="I36" s="1"/>
      <c r="J36" s="20"/>
      <c r="K36" s="20"/>
      <c r="L36" s="1"/>
    </row>
    <row r="37" spans="1:12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20"/>
      <c r="K37" s="20"/>
      <c r="L37" s="1"/>
    </row>
    <row r="38" spans="1:12" ht="14.25" customHeight="1" x14ac:dyDescent="0.25">
      <c r="A38" s="1" t="s">
        <v>15</v>
      </c>
      <c r="B38" s="1"/>
      <c r="C38" s="1"/>
      <c r="D38" s="1"/>
      <c r="E38" s="1"/>
      <c r="F38" s="1"/>
      <c r="G38" s="1"/>
      <c r="H38" s="1"/>
      <c r="I38" s="1"/>
      <c r="J38" s="20"/>
      <c r="K38" s="20"/>
      <c r="L38" s="1"/>
    </row>
    <row r="39" spans="1:12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20"/>
      <c r="K39" s="20"/>
      <c r="L39" s="1"/>
    </row>
    <row r="40" spans="1:12" ht="14.25" customHeight="1" x14ac:dyDescent="0.25">
      <c r="A40" s="78">
        <f>D24</f>
        <v>90</v>
      </c>
      <c r="B40" s="78"/>
      <c r="C40" s="3" t="s">
        <v>21</v>
      </c>
      <c r="D40" s="58">
        <f>ROUND(SUM(A40*0.1),0)</f>
        <v>9</v>
      </c>
      <c r="E40" s="3" t="s">
        <v>23</v>
      </c>
      <c r="F40" s="58">
        <f>A40-D40</f>
        <v>81</v>
      </c>
      <c r="G40" s="12" t="s">
        <v>44</v>
      </c>
      <c r="H40" s="55">
        <v>2.1</v>
      </c>
      <c r="I40" s="48" t="s">
        <v>26</v>
      </c>
      <c r="J40" s="59">
        <f>(F40*H40)</f>
        <v>170.1</v>
      </c>
      <c r="K40" s="67" t="s">
        <v>5</v>
      </c>
      <c r="L40" s="1"/>
    </row>
    <row r="41" spans="1:12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20"/>
      <c r="K41" s="20"/>
      <c r="L41" s="1"/>
    </row>
    <row r="42" spans="1:12" ht="14.25" customHeight="1" x14ac:dyDescent="0.25">
      <c r="A42" s="24" t="s">
        <v>16</v>
      </c>
      <c r="B42" s="25"/>
      <c r="C42" s="25"/>
      <c r="D42" s="25"/>
      <c r="E42" s="25"/>
      <c r="F42" s="1"/>
      <c r="G42" s="1"/>
      <c r="H42" s="1"/>
      <c r="I42" s="1"/>
      <c r="J42" s="20"/>
      <c r="K42" s="20"/>
      <c r="L42" s="1"/>
    </row>
    <row r="43" spans="1:12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20"/>
      <c r="K43" s="20"/>
      <c r="L43" s="1"/>
    </row>
    <row r="44" spans="1:12" ht="14.25" customHeight="1" x14ac:dyDescent="0.25">
      <c r="A44" s="1" t="s">
        <v>45</v>
      </c>
      <c r="B44" s="1"/>
      <c r="C44" s="1"/>
      <c r="D44" s="1"/>
      <c r="E44" s="1"/>
      <c r="F44" s="1"/>
      <c r="G44" s="1"/>
      <c r="H44" s="1"/>
      <c r="I44" s="1"/>
      <c r="J44" s="20"/>
      <c r="K44" s="20"/>
      <c r="L44" s="1"/>
    </row>
    <row r="45" spans="1:12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20"/>
      <c r="K45" s="20"/>
      <c r="L45" s="1"/>
    </row>
    <row r="46" spans="1:12" ht="14.25" customHeight="1" x14ac:dyDescent="0.25">
      <c r="A46" s="75">
        <v>250</v>
      </c>
      <c r="B46" s="75"/>
      <c r="C46" s="12" t="s">
        <v>46</v>
      </c>
      <c r="D46" s="55">
        <v>0.35</v>
      </c>
      <c r="E46" s="51" t="s">
        <v>24</v>
      </c>
      <c r="F46" s="60">
        <f>A46*D46</f>
        <v>87.5</v>
      </c>
      <c r="G46" s="23"/>
      <c r="H46" s="40" t="s">
        <v>27</v>
      </c>
      <c r="I46" s="48" t="s">
        <v>26</v>
      </c>
      <c r="J46" s="61">
        <f>(F46/H14)/12*K14</f>
        <v>87.5</v>
      </c>
      <c r="K46" s="67" t="s">
        <v>5</v>
      </c>
      <c r="L46" s="1"/>
    </row>
    <row r="47" spans="1:12" ht="14.25" customHeight="1" x14ac:dyDescent="0.25">
      <c r="A47" s="5"/>
      <c r="B47" s="5"/>
      <c r="C47" s="1"/>
      <c r="D47" s="1"/>
      <c r="E47" s="1"/>
      <c r="F47" s="5"/>
      <c r="G47" s="23"/>
      <c r="H47" s="23"/>
      <c r="I47" s="1"/>
      <c r="J47" s="28"/>
      <c r="K47" s="20"/>
      <c r="L47" s="1"/>
    </row>
    <row r="48" spans="1:12" ht="14.25" customHeight="1" thickBot="1" x14ac:dyDescent="0.3">
      <c r="A48" s="5"/>
      <c r="B48" s="5"/>
      <c r="C48" s="1"/>
      <c r="D48" s="1"/>
      <c r="E48" s="1"/>
      <c r="F48" s="5"/>
      <c r="G48" s="51"/>
      <c r="H48" s="51"/>
      <c r="I48" s="1"/>
      <c r="J48" s="28"/>
      <c r="K48" s="20"/>
      <c r="L48" s="1"/>
    </row>
    <row r="49" spans="1:12" ht="14.25" customHeight="1" x14ac:dyDescent="0.25">
      <c r="A49" s="29"/>
      <c r="B49" s="30"/>
      <c r="C49" s="30"/>
      <c r="D49" s="30"/>
      <c r="E49" s="30"/>
      <c r="F49" s="30"/>
      <c r="G49" s="30"/>
      <c r="H49" s="30"/>
      <c r="I49" s="31"/>
      <c r="J49" s="7"/>
      <c r="K49" s="20"/>
      <c r="L49" s="1"/>
    </row>
    <row r="50" spans="1:12" ht="14.25" customHeight="1" x14ac:dyDescent="0.25">
      <c r="A50" s="32" t="s">
        <v>31</v>
      </c>
      <c r="B50" s="33"/>
      <c r="C50" s="33"/>
      <c r="D50" s="33"/>
      <c r="E50" s="3"/>
      <c r="F50" s="3"/>
      <c r="G50" s="3"/>
      <c r="H50" s="64" t="str">
        <f>IF(H14=1,"Berechnung für eine Wohnung.","Berechnung für 1 von "&amp;H14&amp;" Wohnungen.")</f>
        <v>Berechnung für eine Wohnung.</v>
      </c>
      <c r="I50" s="34"/>
      <c r="J50" s="7"/>
      <c r="K50" s="20"/>
      <c r="L50" s="1"/>
    </row>
    <row r="51" spans="1:12" ht="14.25" customHeight="1" x14ac:dyDescent="0.25">
      <c r="A51" s="35"/>
      <c r="B51" s="3"/>
      <c r="C51" s="3"/>
      <c r="D51" s="3"/>
      <c r="E51" s="3"/>
      <c r="F51" s="3"/>
      <c r="G51" s="3"/>
      <c r="H51" s="3"/>
      <c r="I51" s="34"/>
      <c r="J51" s="7"/>
      <c r="K51" s="20"/>
      <c r="L51" s="1"/>
    </row>
    <row r="52" spans="1:12" ht="14.25" customHeight="1" x14ac:dyDescent="0.25">
      <c r="A52" s="79" t="s">
        <v>17</v>
      </c>
      <c r="B52" s="80"/>
      <c r="C52" s="80"/>
      <c r="D52" s="80"/>
      <c r="E52" s="3"/>
      <c r="F52" s="71">
        <f>J34</f>
        <v>181.68600000000001</v>
      </c>
      <c r="G52" s="72"/>
      <c r="H52" s="67" t="s">
        <v>5</v>
      </c>
      <c r="I52" s="34"/>
      <c r="J52" s="3"/>
      <c r="K52" s="1"/>
      <c r="L52" s="1"/>
    </row>
    <row r="53" spans="1:12" ht="14.25" customHeight="1" x14ac:dyDescent="0.25">
      <c r="A53" s="35"/>
      <c r="B53" s="3"/>
      <c r="C53" s="3"/>
      <c r="D53" s="3"/>
      <c r="E53" s="3"/>
      <c r="F53" s="13"/>
      <c r="G53" s="13"/>
      <c r="H53" s="3"/>
      <c r="I53" s="34"/>
      <c r="J53" s="7"/>
      <c r="K53" s="20"/>
      <c r="L53" s="1"/>
    </row>
    <row r="54" spans="1:12" ht="14.25" customHeight="1" x14ac:dyDescent="0.25">
      <c r="A54" s="79" t="s">
        <v>48</v>
      </c>
      <c r="B54" s="80"/>
      <c r="C54" s="80"/>
      <c r="D54" s="80"/>
      <c r="E54" s="3"/>
      <c r="F54" s="71">
        <f>J40</f>
        <v>170.1</v>
      </c>
      <c r="G54" s="72"/>
      <c r="H54" s="67" t="s">
        <v>5</v>
      </c>
      <c r="I54" s="34"/>
      <c r="J54" s="3"/>
      <c r="K54" s="1"/>
      <c r="L54" s="1"/>
    </row>
    <row r="55" spans="1:12" ht="14.25" customHeight="1" x14ac:dyDescent="0.25">
      <c r="A55" s="35"/>
      <c r="B55" s="3"/>
      <c r="C55" s="3"/>
      <c r="D55" s="3"/>
      <c r="E55" s="3"/>
      <c r="F55" s="13"/>
      <c r="G55" s="13"/>
      <c r="H55" s="3"/>
      <c r="I55" s="34"/>
      <c r="J55" s="7"/>
      <c r="K55" s="20"/>
      <c r="L55" s="1"/>
    </row>
    <row r="56" spans="1:12" ht="14.25" customHeight="1" x14ac:dyDescent="0.25">
      <c r="A56" s="79" t="s">
        <v>18</v>
      </c>
      <c r="B56" s="80"/>
      <c r="C56" s="80"/>
      <c r="D56" s="80"/>
      <c r="E56" s="3"/>
      <c r="F56" s="71">
        <f>J46</f>
        <v>87.5</v>
      </c>
      <c r="G56" s="72"/>
      <c r="H56" s="67" t="s">
        <v>5</v>
      </c>
      <c r="I56" s="34"/>
      <c r="J56" s="3"/>
      <c r="K56" s="1"/>
      <c r="L56" s="1"/>
    </row>
    <row r="57" spans="1:12" ht="14.25" customHeight="1" x14ac:dyDescent="0.25">
      <c r="A57" s="35"/>
      <c r="B57" s="3"/>
      <c r="C57" s="3"/>
      <c r="D57" s="3"/>
      <c r="E57" s="3"/>
      <c r="F57" s="10"/>
      <c r="G57" s="10"/>
      <c r="H57" s="6"/>
      <c r="I57" s="34"/>
      <c r="J57" s="7"/>
      <c r="K57" s="7"/>
      <c r="L57" s="1"/>
    </row>
    <row r="58" spans="1:12" ht="14.25" customHeight="1" x14ac:dyDescent="0.25">
      <c r="A58" s="35"/>
      <c r="B58" s="3"/>
      <c r="C58" s="3"/>
      <c r="D58" s="3"/>
      <c r="E58" s="3"/>
      <c r="F58" s="13"/>
      <c r="G58" s="13"/>
      <c r="H58" s="3"/>
      <c r="I58" s="34"/>
      <c r="J58" s="7"/>
      <c r="K58" s="20"/>
      <c r="L58" s="1"/>
    </row>
    <row r="59" spans="1:12" ht="14.25" customHeight="1" thickBot="1" x14ac:dyDescent="0.3">
      <c r="A59" s="35"/>
      <c r="B59" s="49"/>
      <c r="C59" s="13"/>
      <c r="D59" s="43" t="s">
        <v>49</v>
      </c>
      <c r="E59" s="3"/>
      <c r="F59" s="85">
        <f>SUM(F52:F58)</f>
        <v>439.286</v>
      </c>
      <c r="G59" s="86"/>
      <c r="H59" s="65" t="s">
        <v>5</v>
      </c>
      <c r="I59" s="34"/>
      <c r="J59" s="3"/>
      <c r="K59" s="1"/>
      <c r="L59" s="1"/>
    </row>
    <row r="60" spans="1:12" ht="14.25" customHeight="1" thickTop="1" x14ac:dyDescent="0.2">
      <c r="A60" s="35"/>
      <c r="B60" s="3"/>
      <c r="C60" s="3"/>
      <c r="D60" s="3"/>
      <c r="E60" s="3"/>
      <c r="F60" s="3"/>
      <c r="G60" s="3"/>
      <c r="H60" s="3"/>
      <c r="I60" s="34"/>
      <c r="J60" s="3"/>
      <c r="K60" s="3"/>
      <c r="L60" s="1"/>
    </row>
    <row r="61" spans="1:12" ht="14.25" x14ac:dyDescent="0.2">
      <c r="A61" s="35"/>
      <c r="B61" s="3"/>
      <c r="C61" s="3"/>
      <c r="D61" s="3"/>
      <c r="E61" s="3"/>
      <c r="F61" s="3"/>
      <c r="G61" s="3"/>
      <c r="H61" s="3"/>
      <c r="I61" s="34"/>
      <c r="J61" s="3"/>
      <c r="K61" s="1"/>
      <c r="L61" s="1"/>
    </row>
    <row r="62" spans="1:12" ht="14.25" customHeight="1" thickBot="1" x14ac:dyDescent="0.25">
      <c r="A62" s="36"/>
      <c r="B62" s="37"/>
      <c r="C62" s="37"/>
      <c r="D62" s="37"/>
      <c r="E62" s="37"/>
      <c r="F62" s="37"/>
      <c r="G62" s="37"/>
      <c r="H62" s="37"/>
      <c r="I62" s="38"/>
      <c r="J62" s="3"/>
      <c r="K62" s="1"/>
      <c r="L62" s="1"/>
    </row>
    <row r="63" spans="1:12" ht="14.2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 x14ac:dyDescent="0.25">
      <c r="A64" s="24" t="s">
        <v>51</v>
      </c>
      <c r="B64" s="25"/>
      <c r="C64" s="25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 x14ac:dyDescent="0.2">
      <c r="A65" s="69" t="s">
        <v>50</v>
      </c>
      <c r="B65" s="69"/>
      <c r="C65" s="69"/>
      <c r="D65" s="69"/>
      <c r="E65" s="69"/>
      <c r="F65" s="69"/>
      <c r="G65" s="69"/>
      <c r="H65" s="69"/>
      <c r="I65" s="69"/>
      <c r="J65" s="69"/>
      <c r="K65" s="1"/>
      <c r="L65" s="1"/>
    </row>
    <row r="66" spans="1:12" ht="14.25" customHeight="1" x14ac:dyDescent="0.2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1"/>
      <c r="L66" s="1"/>
    </row>
    <row r="67" spans="1:12" ht="14.2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x14ac:dyDescent="0.2">
      <c r="A68" s="76" t="s">
        <v>19</v>
      </c>
      <c r="B68" s="76"/>
      <c r="C68" s="81">
        <f ca="1">TODAY()</f>
        <v>45272</v>
      </c>
      <c r="D68" s="82"/>
      <c r="E68" s="3"/>
      <c r="F68" s="1"/>
      <c r="G68" s="1"/>
      <c r="H68" s="1"/>
      <c r="I68" s="1"/>
      <c r="J68" s="1"/>
      <c r="K68" s="1"/>
      <c r="L68" s="1"/>
    </row>
    <row r="69" spans="1:12" ht="14.2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x14ac:dyDescent="0.2">
      <c r="A70" s="1"/>
      <c r="B70" s="48"/>
      <c r="C70" s="83"/>
      <c r="D70" s="83"/>
      <c r="E70" s="1"/>
      <c r="F70" s="1"/>
      <c r="G70" s="1"/>
      <c r="H70" s="1"/>
      <c r="I70" s="1"/>
      <c r="J70" s="1"/>
      <c r="K70" s="1"/>
      <c r="L70" s="1"/>
    </row>
    <row r="71" spans="1:12" ht="14.2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 x14ac:dyDescent="0.2"/>
    <row r="79" spans="1:12" ht="14.25" customHeight="1" x14ac:dyDescent="0.2"/>
    <row r="80" spans="1:12" ht="14.25" customHeight="1" x14ac:dyDescent="0.2"/>
  </sheetData>
  <sheetProtection algorithmName="SHA-512" hashValue="n9HwZjP2PD+hr6sVHvdqDLn9MqXtyf1L8b2lR3m28BT0I2DFTQkBz464VNOV+2ZW0QJ/fAC1tE6OS45Od37IPA==" saltValue="f6PHnldT+4itJX6jVcy8Bg==" spinCount="100000" sheet="1" objects="1" scenarios="1" selectLockedCells="1"/>
  <mergeCells count="30">
    <mergeCell ref="A65:J65"/>
    <mergeCell ref="C68:D68"/>
    <mergeCell ref="A68:B68"/>
    <mergeCell ref="C70:D70"/>
    <mergeCell ref="A10:B10"/>
    <mergeCell ref="A12:B12"/>
    <mergeCell ref="C12:E12"/>
    <mergeCell ref="A19:B19"/>
    <mergeCell ref="A21:B21"/>
    <mergeCell ref="A17:B17"/>
    <mergeCell ref="F59:G59"/>
    <mergeCell ref="A56:D56"/>
    <mergeCell ref="F56:G56"/>
    <mergeCell ref="A15:K15"/>
    <mergeCell ref="A6:K6"/>
    <mergeCell ref="A1:K1"/>
    <mergeCell ref="A2:K2"/>
    <mergeCell ref="A3:K3"/>
    <mergeCell ref="F54:G54"/>
    <mergeCell ref="A4:K4"/>
    <mergeCell ref="A5:K5"/>
    <mergeCell ref="B8:J8"/>
    <mergeCell ref="A26:B26"/>
    <mergeCell ref="G12:J12"/>
    <mergeCell ref="D14:G14"/>
    <mergeCell ref="A40:B40"/>
    <mergeCell ref="A46:B46"/>
    <mergeCell ref="F52:G52"/>
    <mergeCell ref="A52:D52"/>
    <mergeCell ref="A54:D54"/>
  </mergeCells>
  <conditionalFormatting sqref="A15:K15">
    <cfRule type="cellIs" dxfId="0" priority="1" operator="equal">
      <formula>""</formula>
    </cfRule>
  </conditionalFormatting>
  <dataValidations count="3">
    <dataValidation type="whole" operator="greaterThanOrEqual" allowBlank="1" showInputMessage="1" showErrorMessage="1" errorTitle="Bitte Zahl größer als Null." sqref="H14">
      <formula1>1</formula1>
    </dataValidation>
    <dataValidation type="date" operator="greaterThan" allowBlank="1" showInputMessage="1" showErrorMessage="1" errorTitle="Bitte korrektes Datum eingeben" error="Enddatum muss nach dem Beginn liegen" sqref="G12:J12">
      <formula1>C12</formula1>
    </dataValidation>
    <dataValidation type="date" operator="greaterThan" allowBlank="1" showInputMessage="1" showErrorMessage="1" errorTitle="Bitte korrektes Datum eingeben" sqref="C12:E12">
      <formula1>43210</formula1>
    </dataValidation>
  </dataValidation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Zeros="0" zoomScaleNormal="100" workbookViewId="0">
      <selection activeCell="A5" sqref="A5:I5"/>
    </sheetView>
  </sheetViews>
  <sheetFormatPr baseColWidth="10" defaultRowHeight="12.75" x14ac:dyDescent="0.2"/>
  <cols>
    <col min="1" max="1" width="20.7109375" customWidth="1"/>
    <col min="2" max="2" width="5.7109375" customWidth="1"/>
    <col min="3" max="3" width="10.7109375" customWidth="1"/>
    <col min="4" max="4" width="5.7109375" customWidth="1"/>
    <col min="5" max="6" width="10.7109375" customWidth="1"/>
    <col min="7" max="7" width="5.5703125" customWidth="1"/>
    <col min="8" max="8" width="10.7109375" customWidth="1"/>
    <col min="9" max="9" width="5.7109375" customWidth="1"/>
    <col min="10" max="10" width="10.7109375" customWidth="1"/>
  </cols>
  <sheetData>
    <row r="1" spans="1:10" ht="14.25" x14ac:dyDescent="0.2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1"/>
    </row>
    <row r="2" spans="1:10" ht="14.25" x14ac:dyDescent="0.2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1"/>
    </row>
    <row r="3" spans="1:10" ht="14.25" x14ac:dyDescent="0.2">
      <c r="A3" s="70"/>
      <c r="B3" s="70"/>
      <c r="C3" s="70"/>
      <c r="D3" s="70"/>
      <c r="E3" s="70"/>
      <c r="F3" s="70"/>
      <c r="G3" s="70"/>
      <c r="H3" s="70"/>
      <c r="I3" s="70"/>
      <c r="J3" s="1"/>
    </row>
    <row r="4" spans="1:10" ht="14.25" customHeight="1" x14ac:dyDescent="0.25">
      <c r="A4" s="73" t="s">
        <v>8</v>
      </c>
      <c r="B4" s="73"/>
      <c r="C4" s="73"/>
      <c r="D4" s="73"/>
      <c r="E4" s="73"/>
      <c r="F4" s="73"/>
      <c r="G4" s="73"/>
      <c r="H4" s="73"/>
      <c r="I4" s="73"/>
      <c r="J4" s="1"/>
    </row>
    <row r="5" spans="1:10" ht="14.25" customHeight="1" x14ac:dyDescent="0.25">
      <c r="A5" s="89">
        <v>2020</v>
      </c>
      <c r="B5" s="89"/>
      <c r="C5" s="89"/>
      <c r="D5" s="89"/>
      <c r="E5" s="89"/>
      <c r="F5" s="89"/>
      <c r="G5" s="89"/>
      <c r="H5" s="89"/>
      <c r="I5" s="89"/>
      <c r="J5" s="1"/>
    </row>
    <row r="6" spans="1:10" ht="14.25" x14ac:dyDescent="0.2">
      <c r="A6" s="70"/>
      <c r="B6" s="70"/>
      <c r="C6" s="70"/>
      <c r="D6" s="70"/>
      <c r="E6" s="70"/>
      <c r="F6" s="70"/>
      <c r="G6" s="70"/>
      <c r="H6" s="70"/>
      <c r="I6" s="70"/>
      <c r="J6" s="1"/>
    </row>
    <row r="7" spans="1:10" ht="14.25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 x14ac:dyDescent="0.2">
      <c r="A8" s="18" t="s">
        <v>33</v>
      </c>
      <c r="B8" s="90" t="s">
        <v>9</v>
      </c>
      <c r="C8" s="90"/>
      <c r="D8" s="90"/>
      <c r="E8" s="90"/>
      <c r="F8" s="90"/>
      <c r="G8" s="90"/>
      <c r="H8" s="90"/>
      <c r="I8" s="1"/>
      <c r="J8" s="1"/>
    </row>
    <row r="9" spans="1:10" ht="14.25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x14ac:dyDescent="0.25">
      <c r="A10" s="18" t="s">
        <v>34</v>
      </c>
      <c r="B10" s="1"/>
      <c r="C10" s="8">
        <v>99999</v>
      </c>
      <c r="D10" s="3"/>
      <c r="E10" s="3"/>
      <c r="F10" s="4"/>
      <c r="G10" s="3"/>
      <c r="H10" s="3"/>
      <c r="I10" s="1"/>
      <c r="J10" s="1"/>
    </row>
    <row r="11" spans="1:10" ht="14.25" x14ac:dyDescent="0.2">
      <c r="A11" s="1"/>
      <c r="B11" s="3"/>
      <c r="C11" s="3" t="s">
        <v>4</v>
      </c>
      <c r="D11" s="3"/>
      <c r="E11" s="3"/>
      <c r="F11" s="3"/>
      <c r="G11" s="3"/>
      <c r="H11" s="3"/>
      <c r="I11" s="1"/>
      <c r="J11" s="1"/>
    </row>
    <row r="12" spans="1:10" ht="14.25" x14ac:dyDescent="0.2">
      <c r="A12" s="18" t="s">
        <v>11</v>
      </c>
      <c r="B12" s="3"/>
      <c r="C12" s="2">
        <v>11111</v>
      </c>
      <c r="D12" s="5"/>
      <c r="E12" s="3"/>
      <c r="F12" s="4" t="s">
        <v>7</v>
      </c>
      <c r="G12" s="2">
        <v>12</v>
      </c>
      <c r="H12" s="3"/>
      <c r="I12" s="1"/>
      <c r="J12" s="1"/>
    </row>
    <row r="13" spans="1:10" ht="14.2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 x14ac:dyDescent="0.2">
      <c r="A14" s="18" t="s">
        <v>12</v>
      </c>
      <c r="B14" s="88">
        <v>43831</v>
      </c>
      <c r="C14" s="88"/>
      <c r="D14" s="88"/>
      <c r="E14" s="4" t="s">
        <v>25</v>
      </c>
      <c r="F14" s="88">
        <v>44196</v>
      </c>
      <c r="G14" s="88"/>
      <c r="H14" s="88"/>
      <c r="I14" s="1"/>
      <c r="J14" s="1"/>
    </row>
    <row r="15" spans="1:10" ht="14.25" x14ac:dyDescent="0.2">
      <c r="A15" s="1"/>
      <c r="B15" s="1"/>
      <c r="C15" s="1"/>
      <c r="D15" s="1"/>
      <c r="E15" s="3"/>
      <c r="F15" s="3"/>
      <c r="G15" s="3"/>
      <c r="H15" s="1"/>
      <c r="I15" s="1"/>
      <c r="J15" s="1"/>
    </row>
    <row r="16" spans="1:10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 customHeight="1" x14ac:dyDescent="0.25">
      <c r="A17" s="18" t="s">
        <v>0</v>
      </c>
      <c r="B17" s="1"/>
      <c r="C17" s="91">
        <v>2500</v>
      </c>
      <c r="D17" s="91"/>
      <c r="E17" s="1" t="s">
        <v>38</v>
      </c>
      <c r="F17" s="7"/>
      <c r="G17" s="3"/>
      <c r="H17" s="3"/>
      <c r="I17" s="3"/>
      <c r="J17" s="1"/>
    </row>
    <row r="18" spans="1:10" ht="14.25" customHeight="1" x14ac:dyDescent="0.25">
      <c r="A18" s="1"/>
      <c r="B18" s="1"/>
      <c r="C18" s="3"/>
      <c r="D18" s="3"/>
      <c r="E18" s="1"/>
      <c r="F18" s="7"/>
      <c r="G18" s="3"/>
      <c r="H18" s="3"/>
      <c r="I18" s="3"/>
      <c r="J18" s="1"/>
    </row>
    <row r="19" spans="1:10" ht="14.25" x14ac:dyDescent="0.2">
      <c r="A19" s="18" t="s">
        <v>1</v>
      </c>
      <c r="B19" s="1"/>
      <c r="C19" s="91">
        <v>1000</v>
      </c>
      <c r="D19" s="91"/>
      <c r="E19" s="1" t="s">
        <v>38</v>
      </c>
      <c r="F19" s="3"/>
      <c r="G19" s="3"/>
      <c r="H19" s="3"/>
      <c r="I19" s="3"/>
      <c r="J19" s="1"/>
    </row>
    <row r="20" spans="1:10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 customHeight="1" x14ac:dyDescent="0.25">
      <c r="A21" s="18" t="s">
        <v>2</v>
      </c>
      <c r="B21" s="1"/>
      <c r="C21" s="92">
        <f>SUM(C17-C19)</f>
        <v>1500</v>
      </c>
      <c r="D21" s="92"/>
      <c r="E21" s="1" t="s">
        <v>53</v>
      </c>
      <c r="F21" s="47">
        <v>22.9</v>
      </c>
      <c r="G21" s="9" t="s">
        <v>47</v>
      </c>
      <c r="H21" s="26">
        <f>C21*F21/100</f>
        <v>343.5</v>
      </c>
      <c r="I21" s="20" t="s">
        <v>5</v>
      </c>
      <c r="J21" s="1"/>
    </row>
    <row r="22" spans="1:10" ht="14.25" x14ac:dyDescent="0.2">
      <c r="A22" s="1"/>
      <c r="B22" s="1"/>
      <c r="C22" s="1"/>
      <c r="D22" s="1"/>
      <c r="E22" s="1"/>
      <c r="F22" s="1"/>
      <c r="G22" s="1"/>
      <c r="H22" s="11"/>
      <c r="I22" s="1"/>
      <c r="J22" s="1"/>
    </row>
    <row r="23" spans="1:10" ht="15" x14ac:dyDescent="0.25">
      <c r="A23" s="18" t="s">
        <v>39</v>
      </c>
      <c r="B23" s="1"/>
      <c r="C23" s="41">
        <v>93.1</v>
      </c>
      <c r="F23" s="40" t="s">
        <v>27</v>
      </c>
      <c r="G23" s="4" t="s">
        <v>40</v>
      </c>
      <c r="H23" s="26">
        <f>SUM(C23/12*G12)</f>
        <v>93.1</v>
      </c>
      <c r="I23" s="20" t="s">
        <v>5</v>
      </c>
      <c r="J23" s="1"/>
    </row>
    <row r="24" spans="1:10" ht="14.25" x14ac:dyDescent="0.2">
      <c r="A24" s="1"/>
      <c r="B24" s="1"/>
      <c r="C24" s="1"/>
      <c r="D24" s="1"/>
      <c r="E24" s="1"/>
      <c r="F24" s="1"/>
      <c r="G24" s="9" t="s">
        <v>6</v>
      </c>
      <c r="H24" s="13"/>
      <c r="I24" s="3"/>
      <c r="J24" s="1"/>
    </row>
    <row r="25" spans="1:10" ht="15" x14ac:dyDescent="0.25">
      <c r="A25" s="1"/>
      <c r="B25" s="1"/>
      <c r="C25" s="1"/>
      <c r="D25" s="1"/>
      <c r="E25" s="1"/>
      <c r="F25" s="1"/>
      <c r="G25" s="3"/>
      <c r="H25" s="26">
        <f>SUM(H21:H23)</f>
        <v>436.6</v>
      </c>
      <c r="I25" s="7" t="s">
        <v>5</v>
      </c>
      <c r="J25" s="1"/>
    </row>
    <row r="26" spans="1:10" ht="14.25" x14ac:dyDescent="0.2">
      <c r="A26" s="1"/>
      <c r="B26" s="1"/>
      <c r="C26" s="1"/>
      <c r="D26" s="1"/>
      <c r="E26" s="1"/>
      <c r="F26" s="1"/>
      <c r="G26" s="1"/>
      <c r="H26" s="13"/>
      <c r="I26" s="1"/>
      <c r="J26" s="1"/>
    </row>
    <row r="27" spans="1:10" ht="14.25" customHeight="1" x14ac:dyDescent="0.25">
      <c r="A27" s="1" t="s">
        <v>41</v>
      </c>
      <c r="B27" s="1"/>
      <c r="C27" s="1"/>
      <c r="D27" s="1"/>
      <c r="E27" s="1"/>
      <c r="F27" s="1"/>
      <c r="G27" s="14"/>
      <c r="H27" s="42">
        <f>H25*0.19</f>
        <v>82.954000000000008</v>
      </c>
      <c r="I27" s="20" t="s">
        <v>5</v>
      </c>
      <c r="J27" s="1"/>
    </row>
    <row r="28" spans="1:10" ht="14.25" x14ac:dyDescent="0.2">
      <c r="A28" s="1"/>
      <c r="B28" s="1"/>
      <c r="C28" s="1"/>
      <c r="D28" s="1"/>
      <c r="E28" s="1"/>
      <c r="F28" s="1"/>
      <c r="G28" s="12" t="s">
        <v>6</v>
      </c>
      <c r="H28" s="15"/>
      <c r="I28" s="1"/>
      <c r="J28" s="1"/>
    </row>
    <row r="29" spans="1:10" ht="14.25" customHeight="1" thickBot="1" x14ac:dyDescent="0.3">
      <c r="A29" s="1"/>
      <c r="B29" s="1"/>
      <c r="C29" s="1"/>
      <c r="D29" s="1"/>
      <c r="E29" s="1"/>
      <c r="F29" s="44" t="s">
        <v>49</v>
      </c>
      <c r="G29" s="1"/>
      <c r="H29" s="16">
        <f>H25+H27</f>
        <v>519.55400000000009</v>
      </c>
      <c r="I29" s="17" t="s">
        <v>5</v>
      </c>
      <c r="J29" s="1"/>
    </row>
    <row r="30" spans="1:10" ht="14.25" customHeight="1" thickTop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 x14ac:dyDescent="0.25">
      <c r="A31" s="24" t="s">
        <v>51</v>
      </c>
      <c r="B31" s="1"/>
      <c r="C31" s="1"/>
      <c r="D31" s="1"/>
      <c r="E31" s="1"/>
      <c r="F31" s="1"/>
      <c r="G31" s="18"/>
      <c r="H31" s="19"/>
      <c r="I31" s="1"/>
      <c r="J31" s="1"/>
    </row>
    <row r="32" spans="1:10" ht="14.25" x14ac:dyDescent="0.2">
      <c r="A32" s="69" t="s">
        <v>50</v>
      </c>
      <c r="B32" s="69"/>
      <c r="C32" s="69"/>
      <c r="D32" s="69"/>
      <c r="E32" s="69"/>
      <c r="F32" s="69"/>
      <c r="G32" s="69"/>
      <c r="H32" s="69"/>
      <c r="I32" s="45"/>
      <c r="J32" s="45"/>
    </row>
    <row r="33" spans="1:10" ht="14.25" customHeight="1" x14ac:dyDescent="0.25">
      <c r="A33" s="20"/>
      <c r="B33" s="1"/>
      <c r="C33" s="1"/>
      <c r="D33" s="1"/>
      <c r="E33" s="1"/>
      <c r="F33" s="1"/>
      <c r="G33" s="1"/>
      <c r="H33" s="1"/>
      <c r="I33" s="1"/>
      <c r="J33" s="1"/>
    </row>
    <row r="34" spans="1:10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 x14ac:dyDescent="0.2">
      <c r="A35" s="18" t="s">
        <v>3</v>
      </c>
      <c r="B35" s="93">
        <v>43831</v>
      </c>
      <c r="C35" s="94"/>
      <c r="D35" s="46"/>
      <c r="E35" s="46"/>
      <c r="F35" s="1"/>
      <c r="G35" s="1"/>
      <c r="H35" s="1"/>
      <c r="I35" s="1"/>
      <c r="J35" s="1"/>
    </row>
    <row r="36" spans="1:10" ht="14.25" x14ac:dyDescent="0.2">
      <c r="A36" s="1"/>
      <c r="B36" s="1"/>
      <c r="C36" s="21"/>
      <c r="D36" s="1"/>
      <c r="E36" s="1"/>
      <c r="F36" s="1"/>
      <c r="G36" s="1"/>
      <c r="H36" s="1"/>
      <c r="I36" s="1"/>
      <c r="J36" s="1"/>
    </row>
    <row r="37" spans="1:10" ht="14.25" x14ac:dyDescent="0.2">
      <c r="A37" s="18" t="s">
        <v>52</v>
      </c>
      <c r="B37" s="83" t="s">
        <v>10</v>
      </c>
      <c r="C37" s="83"/>
      <c r="D37" s="1"/>
      <c r="E37" s="1"/>
      <c r="F37" s="1"/>
      <c r="G37" s="1"/>
      <c r="H37" s="1"/>
      <c r="I37" s="1"/>
      <c r="J37" s="1"/>
    </row>
    <row r="38" spans="1:10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mergeCells count="15">
    <mergeCell ref="B37:C37"/>
    <mergeCell ref="C17:D17"/>
    <mergeCell ref="C19:D19"/>
    <mergeCell ref="C21:D21"/>
    <mergeCell ref="A32:H32"/>
    <mergeCell ref="B35:C35"/>
    <mergeCell ref="B14:D14"/>
    <mergeCell ref="F14:H14"/>
    <mergeCell ref="A5:I5"/>
    <mergeCell ref="B8:H8"/>
    <mergeCell ref="A1:I1"/>
    <mergeCell ref="A2:I2"/>
    <mergeCell ref="A3:I3"/>
    <mergeCell ref="A6:I6"/>
    <mergeCell ref="A4:I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Wasser</vt:lpstr>
      <vt:lpstr>Strom</vt:lpstr>
      <vt:lpstr>Strom!Druckbereich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 Sarah</dc:creator>
  <cp:lastModifiedBy>Häfele Claudia</cp:lastModifiedBy>
  <cp:lastPrinted>2022-03-15T11:07:33Z</cp:lastPrinted>
  <dcterms:created xsi:type="dcterms:W3CDTF">2004-11-11T09:36:10Z</dcterms:created>
  <dcterms:modified xsi:type="dcterms:W3CDTF">2023-12-12T09:03:40Z</dcterms:modified>
</cp:coreProperties>
</file>